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Sheet1" sheetId="1" r:id="rId1"/>
  </sheets>
  <definedNames>
    <definedName name="_xlnm.Print_Area" localSheetId="0">'Sheet1'!$J$1:$P$15</definedName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<sst xmlns="http://schemas.openxmlformats.org/spreadsheetml/2006/main" count="77" uniqueCount="73">
  <si>
    <t>Utilização das Reservas Financeiras (R$ milhões)</t>
  </si>
  <si>
    <t>Saldo em conta corrente segundo os Balanços Financeiros da USP</t>
  </si>
  <si>
    <t>ano</t>
  </si>
  <si>
    <t>montante</t>
  </si>
  <si>
    <t>Informações disponíveis no endereço</t>
  </si>
  <si>
    <t>http://www.vrea.usp.br/?q=node/36</t>
  </si>
  <si>
    <t xml:space="preserve">Uso Reservas Financeiras em 2014 (R$ milhões)      </t>
  </si>
  <si>
    <t>Saldo Bancário em dez 2013</t>
  </si>
  <si>
    <t>Despesas Excedentes aos Repasses em 2014</t>
  </si>
  <si>
    <t>Economia Unidades</t>
  </si>
  <si>
    <t>Restos a pagar 2013</t>
  </si>
  <si>
    <t>Obras em andamento</t>
  </si>
  <si>
    <t>Obras previstas</t>
  </si>
  <si>
    <t>Déficit na Prop. Orcamentária 2014</t>
  </si>
  <si>
    <t>Receitas próprias em 2014 (R$ milhões)</t>
  </si>
  <si>
    <t>Alugueis</t>
  </si>
  <si>
    <t>Rendimentos Financeiros</t>
  </si>
  <si>
    <t>Prestação Serv. Comunidade</t>
  </si>
  <si>
    <t>Fundos Especiais (MZ e MP ???)</t>
  </si>
  <si>
    <t>Transfer. e Convênios</t>
  </si>
  <si>
    <t>Heranças Vacantes</t>
  </si>
  <si>
    <t>Reemb. e Devoluções 2013</t>
  </si>
  <si>
    <t>Projeções 2014 (R$ milhões)</t>
  </si>
  <si>
    <t>% Pessoal/Recursos</t>
  </si>
  <si>
    <t>Repasse ICMS</t>
  </si>
  <si>
    <t>Salários + benefícios</t>
  </si>
  <si>
    <t>Carreiras</t>
  </si>
  <si>
    <t>SP-Prevcom</t>
  </si>
  <si>
    <t>Reserva de ajuste</t>
  </si>
  <si>
    <t>Receitas Próprias</t>
  </si>
  <si>
    <t>Em 2004 também queriam 0% …..</t>
  </si>
  <si>
    <t>Comprom.</t>
  </si>
  <si>
    <t>USP</t>
  </si>
  <si>
    <t>Unicamp</t>
  </si>
  <si>
    <t>Unesp</t>
  </si>
  <si>
    <t>14.5% Maio</t>
  </si>
  <si>
    <t>2.00% maio + 2.14% ago + ….</t>
  </si>
  <si>
    <t>2.76% jan + 5.00% maio + 2.80 out</t>
  </si>
  <si>
    <t>ICMS total 2011</t>
  </si>
  <si>
    <t>ICMS total 2012</t>
  </si>
  <si>
    <t>ICMS total 2013</t>
  </si>
  <si>
    <t>ICMS total 2014</t>
  </si>
  <si>
    <t>ICMS 2011</t>
  </si>
  <si>
    <t>ICMS 2012</t>
  </si>
  <si>
    <t>ICMS 2013</t>
  </si>
  <si>
    <t>ICMS2014</t>
  </si>
  <si>
    <t>mensal</t>
  </si>
  <si>
    <t>acum (A1)</t>
  </si>
  <si>
    <t>acum (A2)</t>
  </si>
  <si>
    <t>A2/A1 (%)</t>
  </si>
  <si>
    <t>acum (A3)</t>
  </si>
  <si>
    <t>A3/A2 (%)</t>
  </si>
  <si>
    <t>acum (A4)</t>
  </si>
  <si>
    <t>A4/A3 (%)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</si>
  <si>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</si>
  <si>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</si>
  <si>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</si>
  <si>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</si>
  <si>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</si>
  <si>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</si>
  <si>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</si>
  <si>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</si>
  <si>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</si>
  <si>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</si>
  <si>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</si>
  <si>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</si>
  <si>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Crescimento ICMS Acumulado ano/ano</t>
  </si>
  <si>
    <t>Comprometimento Repasse ICMS / Despesas Pessoal</t>
  </si>
  <si>
    <t>Mês - Ano</t>
  </si>
  <si>
    <t>2013/2114</t>
  </si>
  <si>
    <t>Jan</t>
  </si>
  <si>
    <t>Mar</t>
  </si>
  <si>
    <t xml:space="preserve">Abril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</si>
</sst>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"/>
    <numFmt numFmtId="167" formatCode="0.00"/>
  </numFmts>
  <fonts count="22">
    <font>
      <sz val="12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2"/>
      <color indexed="8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sz val="12"/>
      <color indexed="10"/>
      <name val="Calibri"/>
      <family val="2"/>
    </font>
    <font>
      <b/>
      <sz val="12"/>
      <color indexed="14"/>
      <name val="Calibri"/>
      <family val="2"/>
    </font>
    <font>
      <sz val="12"/>
      <color indexed="17"/>
      <name val="Calibri"/>
      <family val="2"/>
    </font>
    <font>
      <b/>
      <sz val="12"/>
      <color indexed="17"/>
      <name val="Calibri"/>
      <family val="2"/>
    </font>
    <font>
      <sz val="9"/>
      <name val="DejaVu Sans Condensed"/>
      <family val="2"/>
    </font>
    <font>
      <sz val="12"/>
      <name val="Calibri"/>
      <family val="2"/>
    </font>
    <font>
      <b/>
      <sz val="9"/>
      <color indexed="39"/>
      <name val="DejaVu Sans Condensed"/>
      <family val="2"/>
    </font>
    <font>
      <b/>
      <sz val="9"/>
      <color indexed="10"/>
      <name val="DejaVu Sans Condensed"/>
      <family val="2"/>
    </font>
    <font>
      <b/>
      <sz val="9"/>
      <color indexed="52"/>
      <name val="DejaVu Sans Condensed"/>
      <family val="2"/>
    </font>
    <font>
      <b/>
      <i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63"/>
      <name val="Arial"/>
      <family val="2"/>
    </font>
    <font>
      <sz val="10"/>
      <color indexed="63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  <xf numFmtId="164" fontId="6" fillId="2" borderId="0" applyNumberFormat="0" applyBorder="0" applyAlignment="0" applyProtection="0"/>
    <xf numFmtId="164" fontId="7" fillId="3" borderId="0" applyNumberFormat="0" applyBorder="0" applyAlignment="0" applyProtection="0"/>
    <xf numFmtId="164" fontId="8" fillId="0" borderId="0" applyNumberFormat="0" applyFill="0" applyBorder="0" applyAlignment="0" applyProtection="0"/>
    <xf numFmtId="164" fontId="10" fillId="4" borderId="0" applyNumberFormat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3" fillId="5" borderId="0" xfId="0" applyFont="1" applyFill="1" applyAlignment="1">
      <alignment/>
    </xf>
    <xf numFmtId="164" fontId="1" fillId="0" borderId="0" xfId="0" applyFont="1" applyAlignment="1">
      <alignment/>
    </xf>
    <xf numFmtId="164" fontId="4" fillId="0" borderId="0" xfId="20" applyNumberFormat="1" applyFont="1" applyFill="1" applyBorder="1" applyAlignment="1" applyProtection="1">
      <alignment/>
      <protection/>
    </xf>
    <xf numFmtId="164" fontId="5" fillId="0" borderId="0" xfId="0" applyFont="1" applyAlignment="1">
      <alignment/>
    </xf>
    <xf numFmtId="164" fontId="6" fillId="2" borderId="0" xfId="21" applyNumberFormat="1" applyBorder="1" applyAlignment="1" applyProtection="1">
      <alignment/>
      <protection/>
    </xf>
    <xf numFmtId="164" fontId="7" fillId="3" borderId="0" xfId="22" applyNumberFormat="1" applyFont="1" applyBorder="1" applyAlignment="1" applyProtection="1">
      <alignment/>
      <protection/>
    </xf>
    <xf numFmtId="164" fontId="8" fillId="6" borderId="1" xfId="23" applyNumberFormat="1" applyFill="1" applyBorder="1" applyAlignment="1" applyProtection="1">
      <alignment/>
      <protection/>
    </xf>
    <xf numFmtId="167" fontId="0" fillId="0" borderId="0" xfId="0" applyNumberFormat="1" applyAlignment="1">
      <alignment/>
    </xf>
    <xf numFmtId="167" fontId="0" fillId="7" borderId="0" xfId="0" applyNumberFormat="1" applyFill="1" applyAlignment="1">
      <alignment/>
    </xf>
    <xf numFmtId="167" fontId="0" fillId="8" borderId="0" xfId="0" applyNumberFormat="1" applyFill="1" applyAlignment="1">
      <alignment/>
    </xf>
    <xf numFmtId="167" fontId="5" fillId="8" borderId="0" xfId="0" applyNumberFormat="1" applyFont="1" applyFill="1" applyAlignment="1">
      <alignment/>
    </xf>
    <xf numFmtId="167" fontId="0" fillId="6" borderId="0" xfId="0" applyNumberFormat="1" applyFill="1" applyAlignment="1">
      <alignment/>
    </xf>
    <xf numFmtId="167" fontId="9" fillId="6" borderId="0" xfId="22" applyNumberFormat="1" applyFont="1" applyFill="1" applyBorder="1" applyAlignment="1" applyProtection="1">
      <alignment/>
      <protection/>
    </xf>
    <xf numFmtId="167" fontId="11" fillId="7" borderId="0" xfId="24" applyNumberFormat="1" applyFont="1" applyFill="1" applyBorder="1" applyAlignment="1" applyProtection="1">
      <alignment/>
      <protection/>
    </xf>
    <xf numFmtId="164" fontId="10" fillId="4" borderId="0" xfId="24" applyNumberFormat="1" applyBorder="1" applyAlignment="1" applyProtection="1">
      <alignment/>
      <protection/>
    </xf>
    <xf numFmtId="164" fontId="12" fillId="0" borderId="2" xfId="0" applyFont="1" applyBorder="1" applyAlignment="1">
      <alignment/>
    </xf>
    <xf numFmtId="164" fontId="12" fillId="0" borderId="3" xfId="0" applyFont="1" applyBorder="1" applyAlignment="1">
      <alignment horizontal="center" vertical="center"/>
    </xf>
    <xf numFmtId="164" fontId="12" fillId="0" borderId="4" xfId="0" applyFont="1" applyBorder="1" applyAlignment="1">
      <alignment horizontal="center" vertical="center"/>
    </xf>
    <xf numFmtId="164" fontId="12" fillId="0" borderId="2" xfId="0" applyFont="1" applyBorder="1" applyAlignment="1">
      <alignment horizontal="center"/>
    </xf>
    <xf numFmtId="164" fontId="13" fillId="0" borderId="5" xfId="0" applyFont="1" applyFill="1" applyBorder="1" applyAlignment="1">
      <alignment horizontal="center"/>
    </xf>
    <xf numFmtId="164" fontId="13" fillId="0" borderId="5" xfId="22" applyNumberFormat="1" applyFont="1" applyFill="1" applyBorder="1" applyAlignment="1" applyProtection="1">
      <alignment horizontal="center"/>
      <protection/>
    </xf>
    <xf numFmtId="164" fontId="0" fillId="0" borderId="5" xfId="0" applyFont="1" applyBorder="1" applyAlignment="1">
      <alignment horizontal="center"/>
    </xf>
    <xf numFmtId="164" fontId="12" fillId="0" borderId="2" xfId="0" applyFont="1" applyFill="1" applyBorder="1" applyAlignment="1">
      <alignment horizontal="center"/>
    </xf>
    <xf numFmtId="164" fontId="13" fillId="0" borderId="2" xfId="22" applyNumberFormat="1" applyFont="1" applyFill="1" applyBorder="1" applyAlignment="1" applyProtection="1">
      <alignment horizontal="center"/>
      <protection/>
    </xf>
    <xf numFmtId="164" fontId="14" fillId="0" borderId="2" xfId="0" applyFont="1" applyBorder="1" applyAlignment="1">
      <alignment horizontal="center"/>
    </xf>
    <xf numFmtId="164" fontId="15" fillId="0" borderId="2" xfId="0" applyFont="1" applyBorder="1" applyAlignment="1">
      <alignment horizontal="center"/>
    </xf>
    <xf numFmtId="164" fontId="16" fillId="0" borderId="2" xfId="0" applyFont="1" applyBorder="1" applyAlignment="1">
      <alignment horizontal="center"/>
    </xf>
    <xf numFmtId="167" fontId="14" fillId="0" borderId="2" xfId="0" applyNumberFormat="1" applyFont="1" applyBorder="1" applyAlignment="1">
      <alignment horizontal="center"/>
    </xf>
    <xf numFmtId="167" fontId="15" fillId="0" borderId="2" xfId="0" applyNumberFormat="1" applyFont="1" applyBorder="1" applyAlignment="1">
      <alignment horizontal="center"/>
    </xf>
    <xf numFmtId="167" fontId="16" fillId="0" borderId="2" xfId="0" applyNumberFormat="1" applyFont="1" applyBorder="1" applyAlignment="1">
      <alignment horizontal="center"/>
    </xf>
    <xf numFmtId="164" fontId="5" fillId="0" borderId="0" xfId="0" applyFont="1" applyAlignment="1">
      <alignment horizontal="right"/>
    </xf>
    <xf numFmtId="164" fontId="17" fillId="0" borderId="0" xfId="0" applyFon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_BuiltIn_Neutral" xfId="21"/>
    <cellStyle name="Excel_BuiltIn_Bad" xfId="22"/>
    <cellStyle name="Excel_BuiltIn_Warning Text" xfId="23"/>
    <cellStyle name="Excel_BuiltIn_Good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58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EA746"/>
      <rgbColor rgb="00FF6600"/>
      <rgbColor rgb="00666699"/>
      <rgbColor rgb="00A2BD90"/>
      <rgbColor rgb="0000458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Utilização das Reservas Financeiras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(R$ milhões)</a:t>
            </a:r>
          </a:p>
        </c:rich>
      </c:tx>
      <c:layout>
        <c:manualLayout>
          <c:xMode val="factor"/>
          <c:yMode val="factor"/>
          <c:x val="0.0145"/>
          <c:y val="0.06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39"/>
          <c:w val="0.92825"/>
          <c:h val="0.7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Sheet1!$B$1</c:f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Sheet1!$C$2:$F$2</c:f>
              <c:numCache/>
            </c:numRef>
          </c:xVal>
          <c:yVal>
            <c:numRef>
              <c:f>Sheet1!$C$3:$F$3</c:f>
              <c:numCache/>
            </c:numRef>
          </c:yVal>
          <c:smooth val="1"/>
        </c:ser>
        <c:axId val="8369339"/>
        <c:axId val="8215188"/>
      </c:scatterChart>
      <c:valAx>
        <c:axId val="836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215188"/>
        <c:crossesAt val="0"/>
        <c:crossBetween val="midCat"/>
        <c:dispUnits/>
        <c:majorUnit val="1"/>
      </c:valAx>
      <c:valAx>
        <c:axId val="82151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369339"/>
        <c:crossesAt val="0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13739"/>
                </a:solidFill>
              </a:rPr>
              <a:t>Saldo em c/c bancária (R$)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Sheet1!$R$2:$R$13</c:f>
              <c:numCache/>
            </c:numRef>
          </c:cat>
          <c:val>
            <c:numRef>
              <c:f>Sheet1!$S$2:$S$13</c:f>
              <c:numCache/>
            </c:numRef>
          </c:val>
          <c:smooth val="0"/>
        </c:ser>
        <c:marker val="1"/>
        <c:axId val="6827829"/>
        <c:axId val="61450462"/>
      </c:lineChart>
      <c:dateAx>
        <c:axId val="6827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450462"/>
        <c:crossesAt val="0"/>
        <c:auto val="0"/>
        <c:noMultiLvlLbl val="0"/>
      </c:dateAx>
      <c:valAx>
        <c:axId val="6145046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827829"/>
        <c:crossesAt val="1"/>
        <c:crossBetween val="midCat"/>
        <c:dispUnits/>
      </c:valAx>
      <c:spPr>
        <a:solidFill>
          <a:srgbClr val="E6E6FF"/>
        </a:solidFill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4</xdr:row>
      <xdr:rowOff>114300</xdr:rowOff>
    </xdr:from>
    <xdr:to>
      <xdr:col>6</xdr:col>
      <xdr:colOff>9525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990600" y="914400"/>
        <a:ext cx="39338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685800</xdr:colOff>
      <xdr:row>89</xdr:row>
      <xdr:rowOff>190500</xdr:rowOff>
    </xdr:from>
    <xdr:to>
      <xdr:col>9</xdr:col>
      <xdr:colOff>609600</xdr:colOff>
      <xdr:row>100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17830800"/>
          <a:ext cx="5591175" cy="2114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733425</xdr:colOff>
      <xdr:row>0</xdr:row>
      <xdr:rowOff>47625</xdr:rowOff>
    </xdr:from>
    <xdr:to>
      <xdr:col>16</xdr:col>
      <xdr:colOff>514350</xdr:colOff>
      <xdr:row>24</xdr:row>
      <xdr:rowOff>161925</xdr:rowOff>
    </xdr:to>
    <xdr:graphicFrame>
      <xdr:nvGraphicFramePr>
        <xdr:cNvPr id="3" name="Chart 3"/>
        <xdr:cNvGraphicFramePr/>
      </xdr:nvGraphicFramePr>
      <xdr:xfrm>
        <a:off x="6457950" y="47625"/>
        <a:ext cx="9296400" cy="4914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rea.usp.br/?q=node/36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6"/>
  <sheetViews>
    <sheetView showGridLines="0" tabSelected="1" zoomScale="80" zoomScaleNormal="80" workbookViewId="0" topLeftCell="A1">
      <selection activeCell="P30" sqref="P30"/>
    </sheetView>
  </sheetViews>
  <sheetFormatPr defaultColWidth="11.00390625" defaultRowHeight="15.75"/>
  <cols>
    <col min="3" max="10" width="10.625" style="0" customWidth="1"/>
    <col min="11" max="11" width="34.25390625" style="0" customWidth="1"/>
    <col min="12" max="13" width="10.625" style="0" customWidth="1"/>
    <col min="14" max="14" width="3.50390625" style="0" customWidth="1"/>
    <col min="15" max="15" width="10.625" style="0" customWidth="1"/>
    <col min="16" max="16" width="23.375" style="0" customWidth="1"/>
    <col min="19" max="19" width="32.50390625" style="0" customWidth="1"/>
    <col min="20" max="20" width="19.375" style="0" customWidth="1"/>
  </cols>
  <sheetData>
    <row r="1" spans="2:19" ht="15.75">
      <c r="B1" s="1" t="s">
        <v>0</v>
      </c>
      <c r="C1" s="1"/>
      <c r="D1" s="1"/>
      <c r="E1" s="1"/>
      <c r="F1" s="1"/>
      <c r="S1" s="2" t="s">
        <v>1</v>
      </c>
    </row>
    <row r="2" spans="2:20" ht="15.75">
      <c r="B2" t="s">
        <v>2</v>
      </c>
      <c r="C2">
        <v>2011</v>
      </c>
      <c r="D2">
        <v>2012</v>
      </c>
      <c r="E2">
        <v>2013</v>
      </c>
      <c r="F2">
        <v>2014</v>
      </c>
      <c r="R2">
        <v>2002</v>
      </c>
      <c r="S2" s="3">
        <v>447965302.42</v>
      </c>
      <c r="T2" s="4">
        <v>447.96530242</v>
      </c>
    </row>
    <row r="3" spans="2:20" ht="15.75">
      <c r="B3" t="s">
        <v>3</v>
      </c>
      <c r="C3">
        <v>71</v>
      </c>
      <c r="D3">
        <v>572</v>
      </c>
      <c r="E3">
        <v>1007</v>
      </c>
      <c r="F3">
        <v>575</v>
      </c>
      <c r="R3">
        <v>2003</v>
      </c>
      <c r="S3" s="3">
        <v>565571599.41</v>
      </c>
      <c r="T3" s="4">
        <v>565.57159941</v>
      </c>
    </row>
    <row r="4" spans="5:20" ht="15.75">
      <c r="E4" s="5">
        <f>SUM(C3:E3)</f>
        <v>1650</v>
      </c>
      <c r="R4">
        <v>2004</v>
      </c>
      <c r="S4" s="3">
        <v>721672780.65</v>
      </c>
      <c r="T4" s="4">
        <v>721.6727806499999</v>
      </c>
    </row>
    <row r="5" spans="18:20" ht="15.75">
      <c r="R5">
        <v>2005</v>
      </c>
      <c r="S5" s="3">
        <v>939257892.57</v>
      </c>
      <c r="T5" s="4">
        <v>939.2578925700001</v>
      </c>
    </row>
    <row r="6" spans="18:20" ht="15.75">
      <c r="R6">
        <v>2006</v>
      </c>
      <c r="S6" s="3">
        <v>1143783305.22</v>
      </c>
      <c r="T6" s="4">
        <v>1143.78330522</v>
      </c>
    </row>
    <row r="7" spans="18:20" ht="15.75">
      <c r="R7">
        <v>2007</v>
      </c>
      <c r="S7" s="3">
        <v>1455386202.95</v>
      </c>
      <c r="T7" s="4">
        <v>1455.38620295</v>
      </c>
    </row>
    <row r="8" spans="18:20" ht="15.75">
      <c r="R8">
        <v>2008</v>
      </c>
      <c r="S8" s="3">
        <v>2076772061.75</v>
      </c>
      <c r="T8" s="4">
        <v>2076.77206175</v>
      </c>
    </row>
    <row r="9" spans="18:20" ht="15.75">
      <c r="R9">
        <v>2009</v>
      </c>
      <c r="S9" s="3">
        <v>2487645634.92</v>
      </c>
      <c r="T9" s="4">
        <v>2487.6456349200002</v>
      </c>
    </row>
    <row r="10" spans="18:20" ht="15.75">
      <c r="R10">
        <v>2010</v>
      </c>
      <c r="S10" s="3">
        <v>3109641572.29</v>
      </c>
      <c r="T10" s="4">
        <v>3109.64157229</v>
      </c>
    </row>
    <row r="11" spans="18:20" ht="15.75">
      <c r="R11">
        <v>2011</v>
      </c>
      <c r="S11" s="3">
        <v>3539234957.07</v>
      </c>
      <c r="T11" s="4">
        <v>3539.2349570700003</v>
      </c>
    </row>
    <row r="12" spans="18:20" ht="15.75">
      <c r="R12">
        <v>2012</v>
      </c>
      <c r="S12" s="3">
        <v>3306387890.25</v>
      </c>
      <c r="T12" s="4">
        <v>3306.38789025</v>
      </c>
    </row>
    <row r="13" spans="18:20" ht="15.75">
      <c r="R13">
        <v>2013</v>
      </c>
      <c r="S13" s="3">
        <v>2604544026.09</v>
      </c>
      <c r="T13" s="4">
        <v>2604.54402609</v>
      </c>
    </row>
    <row r="14" ht="15.75"/>
    <row r="15" ht="15.75">
      <c r="S15" s="6" t="s">
        <v>4</v>
      </c>
    </row>
    <row r="16" ht="15.75">
      <c r="S16" s="7" t="s">
        <v>5</v>
      </c>
    </row>
    <row r="17" ht="15.75"/>
    <row r="18" ht="15.75"/>
    <row r="19" ht="15.75"/>
    <row r="20" ht="15.75"/>
    <row r="21" ht="15.75">
      <c r="B21" s="8" t="s">
        <v>6</v>
      </c>
    </row>
    <row r="22" spans="2:6" ht="15.75">
      <c r="B22" t="s">
        <v>7</v>
      </c>
      <c r="F22">
        <v>2563</v>
      </c>
    </row>
    <row r="23" spans="2:6" ht="15.75">
      <c r="B23" t="s">
        <v>8</v>
      </c>
      <c r="F23">
        <v>2510</v>
      </c>
    </row>
    <row r="24" spans="2:6" ht="15.75">
      <c r="B24" t="s">
        <v>9</v>
      </c>
      <c r="F24" s="9">
        <v>866</v>
      </c>
    </row>
    <row r="25" spans="2:6" ht="15.75">
      <c r="B25" s="10" t="s">
        <v>10</v>
      </c>
      <c r="C25" s="10"/>
      <c r="D25" s="10"/>
      <c r="E25" s="10"/>
      <c r="F25" s="10">
        <v>417</v>
      </c>
    </row>
    <row r="26" spans="2:7" ht="16.5">
      <c r="B26" s="10" t="s">
        <v>11</v>
      </c>
      <c r="C26" s="10"/>
      <c r="D26" s="10"/>
      <c r="E26" s="10"/>
      <c r="F26" s="10">
        <v>192</v>
      </c>
      <c r="G26" s="10">
        <f>SUM(F25:F26)</f>
        <v>609</v>
      </c>
    </row>
    <row r="27" spans="2:6" ht="16.5">
      <c r="B27" t="s">
        <v>12</v>
      </c>
      <c r="F27" s="11">
        <v>460</v>
      </c>
    </row>
    <row r="28" spans="2:6" ht="16.5">
      <c r="B28" t="s">
        <v>13</v>
      </c>
      <c r="F28">
        <v>575</v>
      </c>
    </row>
    <row r="29" ht="16.5"/>
    <row r="30" ht="16.5"/>
    <row r="31" ht="16.5"/>
    <row r="32" ht="16.5"/>
    <row r="33" ht="16.5"/>
    <row r="35" ht="16.5">
      <c r="B35" s="8" t="s">
        <v>14</v>
      </c>
    </row>
    <row r="36" spans="2:6" ht="16.5">
      <c r="B36" t="s">
        <v>15</v>
      </c>
      <c r="F36" s="12">
        <v>3.86</v>
      </c>
    </row>
    <row r="37" spans="2:6" ht="16.5">
      <c r="B37" t="s">
        <v>16</v>
      </c>
      <c r="F37" s="12">
        <v>195.14</v>
      </c>
    </row>
    <row r="38" spans="2:6" ht="15">
      <c r="B38" t="s">
        <v>17</v>
      </c>
      <c r="F38" s="12">
        <v>92.4</v>
      </c>
    </row>
    <row r="39" spans="2:6" ht="16.5">
      <c r="B39" t="s">
        <v>18</v>
      </c>
      <c r="F39" s="12">
        <v>1.34</v>
      </c>
    </row>
    <row r="40" spans="2:6" ht="15">
      <c r="B40" t="s">
        <v>19</v>
      </c>
      <c r="F40" s="12">
        <v>116.69</v>
      </c>
    </row>
    <row r="41" spans="2:6" ht="15">
      <c r="B41" t="s">
        <v>20</v>
      </c>
      <c r="F41" s="12">
        <v>1</v>
      </c>
    </row>
    <row r="42" spans="2:6" ht="15">
      <c r="B42" t="s">
        <v>21</v>
      </c>
      <c r="F42" s="12">
        <v>11.59</v>
      </c>
    </row>
    <row r="43" ht="16.5">
      <c r="F43" s="13">
        <f>SUM(F36:F42)</f>
        <v>422.0199999999999</v>
      </c>
    </row>
    <row r="47" ht="16.5"/>
    <row r="52" spans="2:6" ht="15">
      <c r="B52" s="8" t="s">
        <v>22</v>
      </c>
      <c r="F52" s="8" t="s">
        <v>23</v>
      </c>
    </row>
    <row r="53" spans="2:6" ht="15">
      <c r="B53" t="s">
        <v>24</v>
      </c>
      <c r="C53" s="12"/>
      <c r="D53" s="13">
        <v>4595.78</v>
      </c>
      <c r="E53" s="12"/>
      <c r="F53" s="12"/>
    </row>
    <row r="54" spans="2:6" ht="15">
      <c r="B54" t="s">
        <v>25</v>
      </c>
      <c r="C54" s="12"/>
      <c r="D54" s="14">
        <v>4361.51</v>
      </c>
      <c r="E54" s="12"/>
      <c r="F54" s="12"/>
    </row>
    <row r="55" spans="2:6" ht="15">
      <c r="B55" t="s">
        <v>26</v>
      </c>
      <c r="C55" s="12"/>
      <c r="D55" s="14">
        <v>36.39</v>
      </c>
      <c r="E55" s="12"/>
      <c r="F55" s="12"/>
    </row>
    <row r="56" spans="2:6" ht="15">
      <c r="B56" t="s">
        <v>27</v>
      </c>
      <c r="C56" s="12"/>
      <c r="D56" s="14">
        <v>65.73</v>
      </c>
      <c r="E56" s="14">
        <f>SUM(D54:D56)</f>
        <v>4463.63</v>
      </c>
      <c r="F56" s="15">
        <f>(E56/D53)*100</f>
        <v>97.12453598736232</v>
      </c>
    </row>
    <row r="57" spans="2:6" ht="15">
      <c r="B57" t="s">
        <v>28</v>
      </c>
      <c r="C57" s="12"/>
      <c r="D57" s="16">
        <v>128.69</v>
      </c>
      <c r="E57" s="16">
        <f>SUM(D54:D57)</f>
        <v>4592.32</v>
      </c>
      <c r="F57" s="17">
        <f>(E57/D53)*100</f>
        <v>99.92471354155333</v>
      </c>
    </row>
    <row r="58" spans="2:6" ht="15">
      <c r="B58" t="s">
        <v>29</v>
      </c>
      <c r="C58" s="12"/>
      <c r="D58" s="13">
        <v>422.08</v>
      </c>
      <c r="E58" s="13">
        <f>SUM(D58+D53)</f>
        <v>5017.86</v>
      </c>
      <c r="F58" s="18">
        <f>((D54+D55+D56)/E58)*100</f>
        <v>88.9548532641405</v>
      </c>
    </row>
    <row r="67" ht="15">
      <c r="B67" s="8" t="s">
        <v>30</v>
      </c>
    </row>
    <row r="68" spans="2:5" ht="15">
      <c r="B68" t="s">
        <v>31</v>
      </c>
      <c r="C68" t="s">
        <v>32</v>
      </c>
      <c r="D68" t="s">
        <v>33</v>
      </c>
      <c r="E68" t="s">
        <v>34</v>
      </c>
    </row>
    <row r="69" spans="2:6" ht="15">
      <c r="B69">
        <v>2003</v>
      </c>
      <c r="C69" s="10">
        <v>88.35</v>
      </c>
      <c r="D69" s="10">
        <v>94.96</v>
      </c>
      <c r="E69" s="10">
        <v>93.44</v>
      </c>
      <c r="F69" t="s">
        <v>35</v>
      </c>
    </row>
    <row r="70" spans="2:8" ht="15">
      <c r="B70">
        <v>2004</v>
      </c>
      <c r="C70" s="19">
        <v>84.35</v>
      </c>
      <c r="D70" s="19">
        <v>90.66</v>
      </c>
      <c r="E70" s="19">
        <v>84.35</v>
      </c>
      <c r="F70" s="19" t="s">
        <v>36</v>
      </c>
      <c r="G70" s="19"/>
      <c r="H70" s="19"/>
    </row>
    <row r="71" spans="2:6" ht="15">
      <c r="B71">
        <v>2005</v>
      </c>
      <c r="C71" s="9">
        <v>85.71</v>
      </c>
      <c r="D71" s="9">
        <v>92.38</v>
      </c>
      <c r="E71" s="9">
        <v>90.82</v>
      </c>
      <c r="F71" t="s">
        <v>37</v>
      </c>
    </row>
    <row r="74" spans="1:12" ht="15">
      <c r="A74" s="20"/>
      <c r="B74" s="21" t="s">
        <v>38</v>
      </c>
      <c r="C74" s="22"/>
      <c r="D74" s="21" t="s">
        <v>39</v>
      </c>
      <c r="E74" s="22"/>
      <c r="F74" s="23"/>
      <c r="G74" s="21" t="s">
        <v>40</v>
      </c>
      <c r="H74" s="22"/>
      <c r="I74" s="23"/>
      <c r="J74" s="21" t="s">
        <v>41</v>
      </c>
      <c r="K74" s="22"/>
      <c r="L74" s="23"/>
    </row>
    <row r="76" spans="2:11" ht="15">
      <c r="B76" s="24" t="s">
        <v>42</v>
      </c>
      <c r="C76" s="24"/>
      <c r="D76" s="25" t="s">
        <v>43</v>
      </c>
      <c r="E76" s="25"/>
      <c r="G76" s="26" t="s">
        <v>44</v>
      </c>
      <c r="H76" s="26"/>
      <c r="J76" s="26" t="s">
        <v>45</v>
      </c>
      <c r="K76" s="26"/>
    </row>
    <row r="77" spans="1:12" ht="15">
      <c r="A77" s="20"/>
      <c r="B77" s="27" t="s">
        <v>46</v>
      </c>
      <c r="C77" s="27" t="s">
        <v>47</v>
      </c>
      <c r="D77" s="28" t="s">
        <v>46</v>
      </c>
      <c r="E77" s="28" t="s">
        <v>48</v>
      </c>
      <c r="F77" s="29" t="s">
        <v>49</v>
      </c>
      <c r="G77" s="23" t="s">
        <v>46</v>
      </c>
      <c r="H77" s="23" t="s">
        <v>50</v>
      </c>
      <c r="I77" s="30" t="s">
        <v>51</v>
      </c>
      <c r="J77" s="23" t="s">
        <v>46</v>
      </c>
      <c r="K77" s="23" t="s">
        <v>52</v>
      </c>
      <c r="L77" s="31" t="s">
        <v>53</v>
      </c>
    </row>
    <row r="78" spans="1:12" ht="15">
      <c r="A78" s="20" t="s">
        <v>54</v>
      </c>
      <c r="B78" s="27">
        <v>7531</v>
      </c>
      <c r="C78" s="27">
        <v>7531</v>
      </c>
      <c r="D78" s="28">
        <v>8272</v>
      </c>
      <c r="E78" s="28">
        <v>8272</v>
      </c>
      <c r="F78" s="32">
        <f aca="true" t="shared" si="0" ref="F78:F89">((E78/C78)-1)*100</f>
        <v>9.83933076616652</v>
      </c>
      <c r="G78" s="23">
        <v>8651</v>
      </c>
      <c r="H78" s="23">
        <v>8651</v>
      </c>
      <c r="I78" s="33">
        <f aca="true" t="shared" si="1" ref="I78:I89">((H78/E78)-1)*100</f>
        <v>4.58172147001934</v>
      </c>
      <c r="J78" s="23">
        <v>9662</v>
      </c>
      <c r="K78" s="23">
        <v>9662</v>
      </c>
      <c r="L78" s="34">
        <f aca="true" t="shared" si="2" ref="L78:L81">((K78/H78)-1)*100</f>
        <v>11.6865102300312</v>
      </c>
    </row>
    <row r="79" spans="1:12" ht="15">
      <c r="A79" s="20" t="s">
        <v>55</v>
      </c>
      <c r="B79" s="27">
        <v>7654</v>
      </c>
      <c r="C79" s="27">
        <f>B78+B79</f>
        <v>15185</v>
      </c>
      <c r="D79" s="28">
        <v>7724</v>
      </c>
      <c r="E79" s="28">
        <f aca="true" t="shared" si="3" ref="E79:E89">E78+D79</f>
        <v>15996</v>
      </c>
      <c r="F79" s="32">
        <f t="shared" si="0"/>
        <v>5.340796838985851</v>
      </c>
      <c r="G79" s="23">
        <v>8614</v>
      </c>
      <c r="H79" s="23">
        <f aca="true" t="shared" si="4" ref="H79:H89">H78+G79</f>
        <v>17265</v>
      </c>
      <c r="I79" s="33">
        <f t="shared" si="1"/>
        <v>7.933233308327092</v>
      </c>
      <c r="J79" s="23">
        <v>9611</v>
      </c>
      <c r="K79" s="23">
        <f aca="true" t="shared" si="5" ref="K79:K81">K78+J79</f>
        <v>19273</v>
      </c>
      <c r="L79" s="34">
        <f t="shared" si="2"/>
        <v>11.630466261222129</v>
      </c>
    </row>
    <row r="80" spans="1:12" ht="15">
      <c r="A80" s="20" t="s">
        <v>56</v>
      </c>
      <c r="B80" s="27">
        <v>7816</v>
      </c>
      <c r="C80" s="27">
        <f aca="true" t="shared" si="6" ref="C80:C89">C79+B80</f>
        <v>23001</v>
      </c>
      <c r="D80" s="28">
        <v>8580</v>
      </c>
      <c r="E80" s="28">
        <f t="shared" si="3"/>
        <v>24576</v>
      </c>
      <c r="F80" s="32">
        <f t="shared" si="0"/>
        <v>6.847528368331801</v>
      </c>
      <c r="G80" s="23">
        <v>8625</v>
      </c>
      <c r="H80" s="23">
        <f t="shared" si="4"/>
        <v>25890</v>
      </c>
      <c r="I80" s="33">
        <f t="shared" si="1"/>
        <v>5.3466796875</v>
      </c>
      <c r="J80" s="23">
        <v>9384</v>
      </c>
      <c r="K80" s="23">
        <f t="shared" si="5"/>
        <v>28657</v>
      </c>
      <c r="L80" s="34">
        <f t="shared" si="2"/>
        <v>10.687524140594817</v>
      </c>
    </row>
    <row r="81" spans="1:12" ht="15">
      <c r="A81" s="20" t="s">
        <v>57</v>
      </c>
      <c r="B81" s="27">
        <v>7998</v>
      </c>
      <c r="C81" s="27">
        <f t="shared" si="6"/>
        <v>30999</v>
      </c>
      <c r="D81" s="28">
        <v>8611</v>
      </c>
      <c r="E81" s="28">
        <f t="shared" si="3"/>
        <v>33187</v>
      </c>
      <c r="F81" s="32">
        <f t="shared" si="0"/>
        <v>7.058292202974292</v>
      </c>
      <c r="G81" s="23">
        <v>9089</v>
      </c>
      <c r="H81" s="23">
        <f t="shared" si="4"/>
        <v>34979</v>
      </c>
      <c r="I81" s="33">
        <f t="shared" si="1"/>
        <v>5.399704703649011</v>
      </c>
      <c r="J81" s="23">
        <v>9265</v>
      </c>
      <c r="K81" s="23">
        <f t="shared" si="5"/>
        <v>37922</v>
      </c>
      <c r="L81" s="34">
        <f t="shared" si="2"/>
        <v>8.413619600331623</v>
      </c>
    </row>
    <row r="82" spans="1:12" ht="15">
      <c r="A82" s="20" t="s">
        <v>58</v>
      </c>
      <c r="B82" s="27">
        <v>8073</v>
      </c>
      <c r="C82" s="27">
        <f t="shared" si="6"/>
        <v>39072</v>
      </c>
      <c r="D82" s="28">
        <v>8501</v>
      </c>
      <c r="E82" s="28">
        <f t="shared" si="3"/>
        <v>41688</v>
      </c>
      <c r="F82" s="32">
        <f t="shared" si="0"/>
        <v>6.695331695331697</v>
      </c>
      <c r="G82" s="23">
        <v>9365</v>
      </c>
      <c r="H82" s="23">
        <f t="shared" si="4"/>
        <v>44344</v>
      </c>
      <c r="I82" s="33">
        <f t="shared" si="1"/>
        <v>6.371137977355601</v>
      </c>
      <c r="J82" s="23"/>
      <c r="K82" s="23"/>
      <c r="L82" s="23"/>
    </row>
    <row r="83" spans="1:12" ht="15">
      <c r="A83" s="20" t="s">
        <v>59</v>
      </c>
      <c r="B83" s="27">
        <v>8115</v>
      </c>
      <c r="C83" s="27">
        <f t="shared" si="6"/>
        <v>47187</v>
      </c>
      <c r="D83" s="28">
        <v>8651</v>
      </c>
      <c r="E83" s="28">
        <f t="shared" si="3"/>
        <v>50339</v>
      </c>
      <c r="F83" s="32">
        <f t="shared" si="0"/>
        <v>6.679805878737799</v>
      </c>
      <c r="G83" s="23">
        <v>9050</v>
      </c>
      <c r="H83" s="23">
        <f t="shared" si="4"/>
        <v>53394</v>
      </c>
      <c r="I83" s="33">
        <f t="shared" si="1"/>
        <v>6.068853175470301</v>
      </c>
      <c r="J83" s="23"/>
      <c r="K83" s="23"/>
      <c r="L83" s="23"/>
    </row>
    <row r="84" spans="1:12" ht="15">
      <c r="A84" s="20" t="s">
        <v>60</v>
      </c>
      <c r="B84" s="27">
        <v>8050</v>
      </c>
      <c r="C84" s="27">
        <f t="shared" si="6"/>
        <v>55237</v>
      </c>
      <c r="D84" s="28">
        <v>8562</v>
      </c>
      <c r="E84" s="28">
        <f t="shared" si="3"/>
        <v>58901</v>
      </c>
      <c r="F84" s="32">
        <f t="shared" si="0"/>
        <v>6.63323496931405</v>
      </c>
      <c r="G84" s="23">
        <v>9569</v>
      </c>
      <c r="H84" s="23">
        <f t="shared" si="4"/>
        <v>62963</v>
      </c>
      <c r="I84" s="33">
        <f t="shared" si="1"/>
        <v>6.896317549786923</v>
      </c>
      <c r="J84" s="23"/>
      <c r="K84" s="23"/>
      <c r="L84" s="23"/>
    </row>
    <row r="85" spans="1:12" ht="15">
      <c r="A85" s="20" t="s">
        <v>61</v>
      </c>
      <c r="B85" s="27">
        <v>8336</v>
      </c>
      <c r="C85" s="27">
        <f t="shared" si="6"/>
        <v>63573</v>
      </c>
      <c r="D85" s="28">
        <v>8951</v>
      </c>
      <c r="E85" s="28">
        <f t="shared" si="3"/>
        <v>67852</v>
      </c>
      <c r="F85" s="32">
        <f t="shared" si="0"/>
        <v>6.730844855520424</v>
      </c>
      <c r="G85" s="23">
        <v>9534</v>
      </c>
      <c r="H85" s="23">
        <f t="shared" si="4"/>
        <v>72497</v>
      </c>
      <c r="I85" s="33">
        <f t="shared" si="1"/>
        <v>6.845781996109168</v>
      </c>
      <c r="J85" s="23"/>
      <c r="K85" s="23"/>
      <c r="L85" s="23"/>
    </row>
    <row r="86" spans="1:12" ht="15">
      <c r="A86" s="20" t="s">
        <v>62</v>
      </c>
      <c r="B86" s="27">
        <v>8709</v>
      </c>
      <c r="C86" s="27">
        <f t="shared" si="6"/>
        <v>72282</v>
      </c>
      <c r="D86" s="28">
        <v>9016</v>
      </c>
      <c r="E86" s="28">
        <f t="shared" si="3"/>
        <v>76868</v>
      </c>
      <c r="F86" s="32">
        <f t="shared" si="0"/>
        <v>6.34459478155005</v>
      </c>
      <c r="G86" s="23">
        <v>10055</v>
      </c>
      <c r="H86" s="23">
        <f t="shared" si="4"/>
        <v>82552</v>
      </c>
      <c r="I86" s="33">
        <f t="shared" si="1"/>
        <v>7.394494458031953</v>
      </c>
      <c r="J86" s="23"/>
      <c r="K86" s="23"/>
      <c r="L86" s="23"/>
    </row>
    <row r="87" spans="1:12" ht="15">
      <c r="A87" s="20" t="s">
        <v>63</v>
      </c>
      <c r="B87" s="27">
        <v>8345</v>
      </c>
      <c r="C87" s="27">
        <f t="shared" si="6"/>
        <v>80627</v>
      </c>
      <c r="D87" s="28">
        <v>9236</v>
      </c>
      <c r="E87" s="28">
        <f t="shared" si="3"/>
        <v>86104</v>
      </c>
      <c r="F87" s="32">
        <f t="shared" si="0"/>
        <v>6.793009785803772</v>
      </c>
      <c r="G87" s="23">
        <v>9905</v>
      </c>
      <c r="H87" s="23">
        <f t="shared" si="4"/>
        <v>92457</v>
      </c>
      <c r="I87" s="33">
        <f t="shared" si="1"/>
        <v>7.378286723032601</v>
      </c>
      <c r="J87" s="23"/>
      <c r="K87" s="23"/>
      <c r="L87" s="23"/>
    </row>
    <row r="88" spans="1:12" ht="15">
      <c r="A88" s="20" t="s">
        <v>64</v>
      </c>
      <c r="B88" s="27">
        <v>8357</v>
      </c>
      <c r="C88" s="27">
        <f t="shared" si="6"/>
        <v>88984</v>
      </c>
      <c r="D88" s="28">
        <v>9034</v>
      </c>
      <c r="E88" s="28">
        <f t="shared" si="3"/>
        <v>95138</v>
      </c>
      <c r="F88" s="32">
        <f t="shared" si="0"/>
        <v>6.915850040456717</v>
      </c>
      <c r="G88" s="23">
        <v>9575</v>
      </c>
      <c r="H88" s="23">
        <f t="shared" si="4"/>
        <v>102032</v>
      </c>
      <c r="I88" s="33">
        <f t="shared" si="1"/>
        <v>7.246315877987763</v>
      </c>
      <c r="J88" s="23"/>
      <c r="K88" s="23"/>
      <c r="L88" s="23"/>
    </row>
    <row r="89" spans="1:12" ht="15">
      <c r="A89" s="20" t="s">
        <v>65</v>
      </c>
      <c r="B89" s="27">
        <v>9407</v>
      </c>
      <c r="C89" s="27">
        <f t="shared" si="6"/>
        <v>98391</v>
      </c>
      <c r="D89" s="28">
        <v>10151</v>
      </c>
      <c r="E89" s="28">
        <f t="shared" si="3"/>
        <v>105289</v>
      </c>
      <c r="F89" s="32">
        <f t="shared" si="0"/>
        <v>7.010803833683976</v>
      </c>
      <c r="G89" s="23">
        <v>10669</v>
      </c>
      <c r="H89" s="23">
        <f t="shared" si="4"/>
        <v>112701</v>
      </c>
      <c r="I89" s="33">
        <f t="shared" si="1"/>
        <v>7.039671760582777</v>
      </c>
      <c r="J89" s="23"/>
      <c r="K89" s="23"/>
      <c r="L89" s="23"/>
    </row>
    <row r="92" spans="5:8" ht="15">
      <c r="E92" s="1" t="s">
        <v>66</v>
      </c>
      <c r="F92" s="1"/>
      <c r="G92" s="1"/>
      <c r="H92" s="1"/>
    </row>
    <row r="110" spans="1:6" ht="15">
      <c r="A110" s="1" t="s">
        <v>67</v>
      </c>
      <c r="B110" s="1"/>
      <c r="C110" s="1"/>
      <c r="D110" s="1"/>
      <c r="E110" s="1"/>
      <c r="F110" s="1"/>
    </row>
    <row r="112" spans="1:5" ht="15">
      <c r="A112" s="8"/>
      <c r="B112" s="8" t="s">
        <v>68</v>
      </c>
      <c r="C112" s="8">
        <v>2013</v>
      </c>
      <c r="D112" s="8">
        <v>2014</v>
      </c>
      <c r="E112" s="35" t="s">
        <v>69</v>
      </c>
    </row>
    <row r="113" spans="2:5" ht="15">
      <c r="B113" s="36" t="s">
        <v>70</v>
      </c>
      <c r="C113" s="12">
        <v>119.47</v>
      </c>
      <c r="D113" s="12">
        <v>112.7</v>
      </c>
      <c r="E113" s="12">
        <f aca="true" t="shared" si="7" ref="E113:E116">C113/D113</f>
        <v>1.0600709849157053</v>
      </c>
    </row>
    <row r="114" spans="2:5" ht="15">
      <c r="B114" s="36" t="s">
        <v>55</v>
      </c>
      <c r="C114" s="12">
        <v>112.57</v>
      </c>
      <c r="D114" s="12">
        <v>109.56</v>
      </c>
      <c r="E114" s="12">
        <f t="shared" si="7"/>
        <v>1.0274735304855787</v>
      </c>
    </row>
    <row r="115" spans="2:5" ht="15">
      <c r="B115" s="36" t="s">
        <v>71</v>
      </c>
      <c r="C115" s="12">
        <v>106.65</v>
      </c>
      <c r="D115" s="12">
        <v>105.14</v>
      </c>
      <c r="E115" s="12">
        <f t="shared" si="7"/>
        <v>1.0143618033098727</v>
      </c>
    </row>
    <row r="116" spans="2:5" ht="15">
      <c r="B116" s="36" t="s">
        <v>72</v>
      </c>
      <c r="C116" s="12">
        <v>104.88</v>
      </c>
      <c r="D116" s="12">
        <v>104.22</v>
      </c>
      <c r="E116" s="12">
        <f t="shared" si="7"/>
        <v>1.0063327576280945</v>
      </c>
    </row>
  </sheetData>
  <sheetProtection selectLockedCells="1" selectUnlockedCells="1"/>
  <mergeCells count="7">
    <mergeCell ref="B1:F1"/>
    <mergeCell ref="B76:C76"/>
    <mergeCell ref="D76:E76"/>
    <mergeCell ref="G76:H76"/>
    <mergeCell ref="J76:K76"/>
    <mergeCell ref="E92:H92"/>
    <mergeCell ref="A110:F110"/>
  </mergeCells>
  <hyperlinks>
    <hyperlink ref="S16" r:id="rId1" display="http://www.vrea.usp.br/?q=node/36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Ciro Teixeira Correia</dc:creator>
  <cp:keywords/>
  <dc:description/>
  <cp:lastModifiedBy>Rogério Yamamoto</cp:lastModifiedBy>
  <cp:lastPrinted>2014-05-28T01:38:05Z</cp:lastPrinted>
  <dcterms:created xsi:type="dcterms:W3CDTF">2014-05-25T22:34:46Z</dcterms:created>
  <dcterms:modified xsi:type="dcterms:W3CDTF">2014-08-12T20:58:21Z</dcterms:modified>
  <cp:category/>
  <cp:version/>
  <cp:contentType/>
  <cp:contentStatus/>
  <cp:revision>8</cp:revision>
</cp:coreProperties>
</file>