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<sst xmlns="http://schemas.openxmlformats.org/spreadsheetml/2006/main" count="70" uniqueCount="50">
  <si>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ICMS total 2011</t>
  </si>
  <si>
    <t>ICMS total 2012</t>
  </si>
  <si>
    <t>ICMS total 2013</t>
  </si>
  <si>
    <t>ICMS total 2014</t>
  </si>
  <si>
    <t>mensal</t>
  </si>
  <si>
    <t>acum (A1)</t>
  </si>
  <si>
    <t>acum (A2)</t>
  </si>
  <si>
    <t>A2/A1 (%)</t>
  </si>
  <si>
    <t>acum (A3)</t>
  </si>
  <si>
    <t>A3/A2 (%)</t>
  </si>
  <si>
    <t>acum (A4)</t>
  </si>
  <si>
    <t>A4/A3 (%)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</si>
  <si>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</si>
  <si>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</si>
  <si>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</si>
  <si>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</si>
  <si>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</si>
  <si>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</si>
  <si>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</si>
  <si>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</si>
  <si>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</si>
  <si>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</si>
  <si>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</si>
  <si>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</si>
  <si>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estimativa</t>
  </si>
  <si>
    <t>Anexo I</t>
  </si>
  <si>
    <t>Perdas na base de cálculo dos 9,57% das universidades em relação ao ICMS-QPE</t>
  </si>
  <si>
    <t>Perdas na Base de cálculo dos 9,57% das universidades (em R$ milhões)</t>
  </si>
  <si>
    <t>Em R$ milhões</t>
  </si>
  <si>
    <t>Mes/2014</t>
  </si>
  <si>
    <t>ICMS total (I)</t>
  </si>
  <si>
    <t>QPE (75% (I))</t>
  </si>
  <si>
    <t>Base de Cálculo das Universidades</t>
  </si>
  <si>
    <t>Diferença</t>
  </si>
  <si>
    <t>Acumulado</t>
  </si>
  <si>
    <t>Jan</t>
  </si>
  <si>
    <t>Fev</t>
  </si>
  <si>
    <t>Mar</t>
  </si>
  <si>
    <t>Abr</t>
  </si>
  <si>
    <t>Mai</t>
  </si>
  <si>
    <t>provisório</t>
  </si>
  <si>
    <t>Jun</t>
  </si>
  <si>
    <t>Jul</t>
  </si>
  <si>
    <t>Ago</t>
  </si>
  <si>
    <t>Set</t>
  </si>
  <si>
    <t>Out</t>
  </si>
  <si>
    <t>Nov</t>
  </si>
  <si>
    <t>Dez</t>
  </si>
  <si>
    <t>Fontes: Secretaria da Fazenda e Planilhas do Cruesp</t>
  </si>
  <si>
    <t>Mes/2013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</si>
</sst>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"/>
    <numFmt numFmtId="168" formatCode="0.0;[RED]\-0.0"/>
  </numFmts>
  <fonts count="12">
    <font>
      <sz val="10"/>
      <name val="Arial"/>
      <family val="2"/>
    </font>
    <font>
      <sz val="11"/>
      <name val="DejaVu Sans"/>
      <family val="2"/>
    </font>
    <font>
      <b/>
      <sz val="11"/>
      <name val="DejaVu Sans"/>
      <family val="2"/>
    </font>
    <font>
      <b/>
      <i/>
      <sz val="10"/>
      <name val="Arial"/>
      <family val="2"/>
    </font>
    <font>
      <i/>
      <sz val="11"/>
      <name val="DejaVu Sans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Sheet1!$F$3:$F$3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Sheet1!$A$4:$A$15</c:f>
              <c:strCache/>
            </c:strRef>
          </c:cat>
          <c:val>
            <c:numRef>
              <c:f>Sheet1!$F$4:$F$15</c:f>
              <c:numCache/>
            </c:numRef>
          </c:val>
          <c:smooth val="1"/>
        </c:ser>
        <c:ser>
          <c:idx val="1"/>
          <c:order val="1"/>
          <c:tx>
            <c:strRef>
              <c:f>Sheet1!$I$3:$I$3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Sheet1!$A$4:$A$15</c:f>
              <c:strCache/>
            </c:strRef>
          </c:cat>
          <c:val>
            <c:numRef>
              <c:f>Sheet1!$I$4:$I$15</c:f>
              <c:numCache/>
            </c:numRef>
          </c:val>
          <c:smooth val="1"/>
        </c:ser>
        <c:ser>
          <c:idx val="2"/>
          <c:order val="2"/>
          <c:tx>
            <c:strRef>
              <c:f>Sheet1!$L$3:$L$3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Sheet1!$A$4:$A$15</c:f>
              <c:strCache/>
            </c:strRef>
          </c:cat>
          <c:val>
            <c:numRef>
              <c:f>Sheet1!$L$4:$L$15</c:f>
              <c:numCache/>
            </c:numRef>
          </c:val>
          <c:smooth val="1"/>
        </c:ser>
        <c:marker val="1"/>
        <c:axId val="6372950"/>
        <c:axId val="57356551"/>
      </c:lineChart>
      <c:dateAx>
        <c:axId val="637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6551"/>
        <c:crossesAt val="0"/>
        <c:auto val="0"/>
        <c:noMultiLvlLbl val="0"/>
      </c:dateAx>
      <c:valAx>
        <c:axId val="573565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95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21</xdr:row>
      <xdr:rowOff>104775</xdr:rowOff>
    </xdr:from>
    <xdr:to>
      <xdr:col>9</xdr:col>
      <xdr:colOff>542925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838200" y="4067175"/>
        <a:ext cx="66960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2"/>
  <sheetViews>
    <sheetView tabSelected="1" workbookViewId="0" topLeftCell="D2">
      <selection activeCell="H18" sqref="H18"/>
    </sheetView>
  </sheetViews>
  <sheetFormatPr defaultColWidth="11.421875" defaultRowHeight="12.75"/>
  <cols>
    <col min="1" max="1" width="6.00390625" style="0" customWidth="1"/>
    <col min="2" max="2" width="9.421875" style="0" customWidth="1"/>
    <col min="3" max="3" width="11.57421875" style="0" customWidth="1"/>
    <col min="4" max="4" width="13.140625" style="0" customWidth="1"/>
    <col min="5" max="5" width="14.57421875" style="0" customWidth="1"/>
    <col min="6" max="6" width="12.421875" style="0" customWidth="1"/>
    <col min="7" max="7" width="13.7109375" style="0" customWidth="1"/>
    <col min="8" max="8" width="12.140625" style="0" customWidth="1"/>
    <col min="9" max="9" width="11.8515625" style="0" customWidth="1"/>
    <col min="10" max="10" width="11.421875" style="0" customWidth="1"/>
    <col min="11" max="11" width="11.57421875" style="0" customWidth="1"/>
    <col min="12" max="12" width="12.140625" style="0" customWidth="1"/>
    <col min="13" max="13" width="12.00390625" style="0" customWidth="1"/>
    <col min="14" max="16384" width="11.57421875" style="0" customWidth="1"/>
  </cols>
  <sheetData>
    <row r="1" ht="12.75"/>
    <row r="2" spans="2:12" ht="15">
      <c r="B2" s="1" t="s">
        <v>0</v>
      </c>
      <c r="C2" s="1"/>
      <c r="D2" s="1" t="s">
        <v>1</v>
      </c>
      <c r="E2" s="1"/>
      <c r="F2" s="2"/>
      <c r="G2" s="1" t="s">
        <v>2</v>
      </c>
      <c r="H2" s="1"/>
      <c r="I2" s="2"/>
      <c r="J2" s="1" t="s">
        <v>3</v>
      </c>
      <c r="K2" s="1"/>
      <c r="L2" s="2"/>
    </row>
    <row r="3" spans="2:12" ht="15">
      <c r="B3" s="2" t="s">
        <v>4</v>
      </c>
      <c r="C3" s="2" t="s">
        <v>5</v>
      </c>
      <c r="D3" s="2" t="s">
        <v>4</v>
      </c>
      <c r="E3" s="2" t="s">
        <v>6</v>
      </c>
      <c r="F3" s="3" t="s">
        <v>7</v>
      </c>
      <c r="G3" s="2" t="s">
        <v>4</v>
      </c>
      <c r="H3" s="2" t="s">
        <v>8</v>
      </c>
      <c r="I3" s="3" t="s">
        <v>9</v>
      </c>
      <c r="J3" s="2" t="s">
        <v>4</v>
      </c>
      <c r="K3" s="2" t="s">
        <v>10</v>
      </c>
      <c r="L3" s="3" t="s">
        <v>11</v>
      </c>
    </row>
    <row r="4" spans="1:12" ht="15">
      <c r="A4" s="4" t="s">
        <v>12</v>
      </c>
      <c r="B4" s="2">
        <v>7531</v>
      </c>
      <c r="C4" s="2">
        <v>7531</v>
      </c>
      <c r="D4" s="2">
        <v>8272</v>
      </c>
      <c r="E4" s="2">
        <v>8272</v>
      </c>
      <c r="F4" s="5">
        <f aca="true" t="shared" si="0" ref="F4:F15">((E4/C4)-1)*100</f>
        <v>9.83933076616652</v>
      </c>
      <c r="G4" s="2">
        <v>8651</v>
      </c>
      <c r="H4" s="2">
        <v>8651</v>
      </c>
      <c r="I4" s="5">
        <f aca="true" t="shared" si="1" ref="I4:I15">((H4/E4)-1)*100</f>
        <v>4.58172147001934</v>
      </c>
      <c r="J4" s="2">
        <v>9662</v>
      </c>
      <c r="K4" s="2">
        <v>9662</v>
      </c>
      <c r="L4" s="5">
        <f aca="true" t="shared" si="2" ref="L4:L9">((K4/H4)-1)*100</f>
        <v>11.6865102300312</v>
      </c>
    </row>
    <row r="5" spans="1:12" ht="15">
      <c r="A5" s="4" t="s">
        <v>13</v>
      </c>
      <c r="B5" s="2">
        <v>7654</v>
      </c>
      <c r="C5" s="2">
        <f>B4+B5</f>
        <v>15185</v>
      </c>
      <c r="D5" s="2">
        <v>7724</v>
      </c>
      <c r="E5" s="2">
        <f aca="true" t="shared" si="3" ref="E5:E15">E4+D5</f>
        <v>15996</v>
      </c>
      <c r="F5" s="5">
        <f t="shared" si="0"/>
        <v>5.340796838985851</v>
      </c>
      <c r="G5" s="2">
        <v>8614</v>
      </c>
      <c r="H5" s="2">
        <f aca="true" t="shared" si="4" ref="H5:H15">H4+G5</f>
        <v>17265</v>
      </c>
      <c r="I5" s="5">
        <f t="shared" si="1"/>
        <v>7.933233308327092</v>
      </c>
      <c r="J5" s="2">
        <v>9611</v>
      </c>
      <c r="K5" s="2">
        <f aca="true" t="shared" si="5" ref="K5:K9">K4+J5</f>
        <v>19273</v>
      </c>
      <c r="L5" s="5">
        <f t="shared" si="2"/>
        <v>11.630466261222129</v>
      </c>
    </row>
    <row r="6" spans="1:12" ht="15">
      <c r="A6" s="4" t="s">
        <v>14</v>
      </c>
      <c r="B6" s="2">
        <v>7816</v>
      </c>
      <c r="C6" s="2">
        <f aca="true" t="shared" si="6" ref="C6:C15">C5+B6</f>
        <v>23001</v>
      </c>
      <c r="D6" s="2">
        <v>8580</v>
      </c>
      <c r="E6" s="2">
        <f t="shared" si="3"/>
        <v>24576</v>
      </c>
      <c r="F6" s="5">
        <f t="shared" si="0"/>
        <v>6.847528368331801</v>
      </c>
      <c r="G6" s="2">
        <v>8625</v>
      </c>
      <c r="H6" s="2">
        <f t="shared" si="4"/>
        <v>25890</v>
      </c>
      <c r="I6" s="5">
        <f t="shared" si="1"/>
        <v>5.3466796875</v>
      </c>
      <c r="J6" s="2">
        <v>9384</v>
      </c>
      <c r="K6" s="2">
        <f t="shared" si="5"/>
        <v>28657</v>
      </c>
      <c r="L6" s="5">
        <f t="shared" si="2"/>
        <v>10.687524140594817</v>
      </c>
    </row>
    <row r="7" spans="1:12" ht="15">
      <c r="A7" s="4" t="s">
        <v>15</v>
      </c>
      <c r="B7" s="2">
        <v>7998</v>
      </c>
      <c r="C7" s="2">
        <f t="shared" si="6"/>
        <v>30999</v>
      </c>
      <c r="D7" s="2">
        <v>8611</v>
      </c>
      <c r="E7" s="2">
        <f t="shared" si="3"/>
        <v>33187</v>
      </c>
      <c r="F7" s="5">
        <f t="shared" si="0"/>
        <v>7.058292202974292</v>
      </c>
      <c r="G7" s="2">
        <v>9089</v>
      </c>
      <c r="H7" s="2">
        <f t="shared" si="4"/>
        <v>34979</v>
      </c>
      <c r="I7" s="5">
        <f t="shared" si="1"/>
        <v>5.399704703649011</v>
      </c>
      <c r="J7" s="2">
        <v>9265</v>
      </c>
      <c r="K7" s="2">
        <f t="shared" si="5"/>
        <v>37922</v>
      </c>
      <c r="L7" s="5">
        <f t="shared" si="2"/>
        <v>8.413619600331623</v>
      </c>
    </row>
    <row r="8" spans="1:12" ht="15">
      <c r="A8" s="4" t="s">
        <v>16</v>
      </c>
      <c r="B8" s="2">
        <v>8073</v>
      </c>
      <c r="C8" s="2">
        <f t="shared" si="6"/>
        <v>39072</v>
      </c>
      <c r="D8" s="2">
        <v>8501</v>
      </c>
      <c r="E8" s="2">
        <f t="shared" si="3"/>
        <v>41688</v>
      </c>
      <c r="F8" s="5">
        <f t="shared" si="0"/>
        <v>6.695331695331697</v>
      </c>
      <c r="G8" s="2">
        <v>9365</v>
      </c>
      <c r="H8" s="2">
        <f t="shared" si="4"/>
        <v>44344</v>
      </c>
      <c r="I8" s="5">
        <f t="shared" si="1"/>
        <v>6.371137977355601</v>
      </c>
      <c r="J8" s="2">
        <v>9674</v>
      </c>
      <c r="K8" s="2">
        <f t="shared" si="5"/>
        <v>47596</v>
      </c>
      <c r="L8" s="5">
        <f t="shared" si="2"/>
        <v>7.333573876961941</v>
      </c>
    </row>
    <row r="9" spans="1:12" ht="15">
      <c r="A9" s="4" t="s">
        <v>17</v>
      </c>
      <c r="B9" s="2">
        <v>8115</v>
      </c>
      <c r="C9" s="2">
        <f t="shared" si="6"/>
        <v>47187</v>
      </c>
      <c r="D9" s="2">
        <v>8651</v>
      </c>
      <c r="E9" s="2">
        <f t="shared" si="3"/>
        <v>50339</v>
      </c>
      <c r="F9" s="5">
        <f t="shared" si="0"/>
        <v>6.679805878737799</v>
      </c>
      <c r="G9" s="2">
        <v>9050</v>
      </c>
      <c r="H9" s="2">
        <f t="shared" si="4"/>
        <v>53394</v>
      </c>
      <c r="I9" s="5">
        <f t="shared" si="1"/>
        <v>6.068853175470301</v>
      </c>
      <c r="J9" s="6">
        <v>9589</v>
      </c>
      <c r="K9" s="2">
        <f t="shared" si="5"/>
        <v>57185</v>
      </c>
      <c r="L9" s="5">
        <f t="shared" si="2"/>
        <v>7.100048694609873</v>
      </c>
    </row>
    <row r="10" spans="1:12" ht="15">
      <c r="A10" s="4" t="s">
        <v>18</v>
      </c>
      <c r="B10" s="2">
        <v>8050</v>
      </c>
      <c r="C10" s="2">
        <f t="shared" si="6"/>
        <v>55237</v>
      </c>
      <c r="D10" s="2">
        <v>8562</v>
      </c>
      <c r="E10" s="2">
        <f t="shared" si="3"/>
        <v>58901</v>
      </c>
      <c r="F10" s="5">
        <f t="shared" si="0"/>
        <v>6.63323496931405</v>
      </c>
      <c r="G10" s="2">
        <v>9569</v>
      </c>
      <c r="H10" s="2">
        <f t="shared" si="4"/>
        <v>62963</v>
      </c>
      <c r="I10" s="5">
        <f t="shared" si="1"/>
        <v>6.896317549786923</v>
      </c>
      <c r="J10" s="2"/>
      <c r="K10" s="2"/>
      <c r="L10" s="2"/>
    </row>
    <row r="11" spans="1:12" ht="15">
      <c r="A11" s="4" t="s">
        <v>19</v>
      </c>
      <c r="B11" s="2">
        <v>8336</v>
      </c>
      <c r="C11" s="2">
        <f t="shared" si="6"/>
        <v>63573</v>
      </c>
      <c r="D11" s="2">
        <v>8951</v>
      </c>
      <c r="E11" s="2">
        <f t="shared" si="3"/>
        <v>67852</v>
      </c>
      <c r="F11" s="5">
        <f t="shared" si="0"/>
        <v>6.730844855520424</v>
      </c>
      <c r="G11" s="2">
        <v>9534</v>
      </c>
      <c r="H11" s="2">
        <f t="shared" si="4"/>
        <v>72497</v>
      </c>
      <c r="I11" s="5">
        <f t="shared" si="1"/>
        <v>6.845781996109168</v>
      </c>
      <c r="J11" s="2"/>
      <c r="K11" s="2"/>
      <c r="L11" s="2"/>
    </row>
    <row r="12" spans="1:12" ht="15">
      <c r="A12" s="4" t="s">
        <v>20</v>
      </c>
      <c r="B12" s="2">
        <v>8709</v>
      </c>
      <c r="C12" s="2">
        <f t="shared" si="6"/>
        <v>72282</v>
      </c>
      <c r="D12" s="2">
        <v>9016</v>
      </c>
      <c r="E12" s="2">
        <f t="shared" si="3"/>
        <v>76868</v>
      </c>
      <c r="F12" s="5">
        <f t="shared" si="0"/>
        <v>6.34459478155005</v>
      </c>
      <c r="G12" s="2">
        <v>10055</v>
      </c>
      <c r="H12" s="2">
        <f t="shared" si="4"/>
        <v>82552</v>
      </c>
      <c r="I12" s="5">
        <f t="shared" si="1"/>
        <v>7.394494458031953</v>
      </c>
      <c r="J12" s="2"/>
      <c r="K12" s="2"/>
      <c r="L12" s="2"/>
    </row>
    <row r="13" spans="1:12" ht="15">
      <c r="A13" s="4" t="s">
        <v>21</v>
      </c>
      <c r="B13" s="2">
        <v>8345</v>
      </c>
      <c r="C13" s="2">
        <f t="shared" si="6"/>
        <v>80627</v>
      </c>
      <c r="D13" s="2">
        <v>9236</v>
      </c>
      <c r="E13" s="2">
        <f t="shared" si="3"/>
        <v>86104</v>
      </c>
      <c r="F13" s="5">
        <f t="shared" si="0"/>
        <v>6.793009785803772</v>
      </c>
      <c r="G13" s="2">
        <v>9905</v>
      </c>
      <c r="H13" s="2">
        <f t="shared" si="4"/>
        <v>92457</v>
      </c>
      <c r="I13" s="5">
        <f t="shared" si="1"/>
        <v>7.378286723032601</v>
      </c>
      <c r="J13" s="2"/>
      <c r="K13" s="2"/>
      <c r="L13" s="2"/>
    </row>
    <row r="14" spans="1:12" ht="15">
      <c r="A14" s="4" t="s">
        <v>22</v>
      </c>
      <c r="B14" s="2">
        <v>8357</v>
      </c>
      <c r="C14" s="2">
        <f t="shared" si="6"/>
        <v>88984</v>
      </c>
      <c r="D14" s="2">
        <v>9034</v>
      </c>
      <c r="E14" s="2">
        <f t="shared" si="3"/>
        <v>95138</v>
      </c>
      <c r="F14" s="5">
        <f t="shared" si="0"/>
        <v>6.915850040456717</v>
      </c>
      <c r="G14" s="2">
        <v>9575</v>
      </c>
      <c r="H14" s="2">
        <f t="shared" si="4"/>
        <v>102032</v>
      </c>
      <c r="I14" s="5">
        <f t="shared" si="1"/>
        <v>7.246315877987763</v>
      </c>
      <c r="J14" s="2"/>
      <c r="K14" s="2"/>
      <c r="L14" s="2"/>
    </row>
    <row r="15" spans="1:11" ht="15">
      <c r="A15" s="4" t="s">
        <v>23</v>
      </c>
      <c r="B15" s="2">
        <v>9407</v>
      </c>
      <c r="C15" s="2">
        <f t="shared" si="6"/>
        <v>98391</v>
      </c>
      <c r="D15" s="2">
        <v>10151</v>
      </c>
      <c r="E15" s="2">
        <f t="shared" si="3"/>
        <v>105289</v>
      </c>
      <c r="F15" s="5">
        <f t="shared" si="0"/>
        <v>7.010803833683976</v>
      </c>
      <c r="G15" s="2">
        <v>10669</v>
      </c>
      <c r="H15" s="2">
        <f t="shared" si="4"/>
        <v>112701</v>
      </c>
      <c r="I15" s="5">
        <f t="shared" si="1"/>
        <v>7.039671760582777</v>
      </c>
      <c r="J15" s="2"/>
      <c r="K15" s="2"/>
    </row>
    <row r="16" spans="11:12" ht="15">
      <c r="K16" s="7" t="s">
        <v>24</v>
      </c>
      <c r="L16" s="8">
        <v>8.234596376</v>
      </c>
    </row>
    <row r="17" ht="18">
      <c r="K17" s="9"/>
    </row>
    <row r="18" spans="8:11" ht="18">
      <c r="H18" s="9" t="s">
        <v>25</v>
      </c>
      <c r="I18" s="9"/>
      <c r="J18" s="9"/>
      <c r="K18" s="9"/>
    </row>
    <row r="19" spans="8:9" ht="12.75">
      <c r="H19" s="9"/>
      <c r="I19" s="9"/>
    </row>
    <row r="20" ht="12.75"/>
    <row r="21" ht="12.75"/>
    <row r="22" ht="12.75"/>
    <row r="24" ht="12.75"/>
    <row r="29" ht="12.75"/>
    <row r="31" ht="12.75"/>
    <row r="46" ht="14.25"/>
    <row r="47" ht="14.25"/>
    <row r="48" spans="3:9" ht="15.75">
      <c r="C48" s="10" t="s">
        <v>26</v>
      </c>
      <c r="D48" s="10" t="s">
        <v>27</v>
      </c>
      <c r="E48" s="10"/>
      <c r="F48" s="10"/>
      <c r="G48" s="10"/>
      <c r="H48" s="10"/>
      <c r="I48" s="10"/>
    </row>
    <row r="49" ht="14.25"/>
    <row r="50" spans="5:6" ht="15.75">
      <c r="E50" s="11" t="s">
        <v>28</v>
      </c>
      <c r="F50" s="11"/>
    </row>
    <row r="51" ht="14.25"/>
    <row r="52" spans="3:10" ht="15">
      <c r="C52" s="12" t="s">
        <v>29</v>
      </c>
      <c r="D52" s="13" t="s">
        <v>30</v>
      </c>
      <c r="E52" s="12" t="s">
        <v>31</v>
      </c>
      <c r="F52" s="14" t="s">
        <v>32</v>
      </c>
      <c r="G52" s="14"/>
      <c r="H52" s="14"/>
      <c r="I52" s="12" t="s">
        <v>33</v>
      </c>
      <c r="J52" s="15" t="s">
        <v>34</v>
      </c>
    </row>
    <row r="53" spans="3:10" ht="15.75">
      <c r="C53" s="16" t="s">
        <v>35</v>
      </c>
      <c r="D53" s="17">
        <v>9662</v>
      </c>
      <c r="E53" s="18">
        <f aca="true" t="shared" si="7" ref="E53:E58">D53*0.75</f>
        <v>7246.5</v>
      </c>
      <c r="F53" s="19">
        <v>7199.6</v>
      </c>
      <c r="G53" s="19"/>
      <c r="H53" s="19"/>
      <c r="I53" s="20">
        <f aca="true" t="shared" si="8" ref="I53:I58">E53-F53</f>
        <v>46.899999999999636</v>
      </c>
      <c r="J53" s="18">
        <v>46.9</v>
      </c>
    </row>
    <row r="54" spans="3:10" ht="15.75">
      <c r="C54" s="16" t="s">
        <v>36</v>
      </c>
      <c r="D54" s="17">
        <v>9610.6</v>
      </c>
      <c r="E54" s="18">
        <f t="shared" si="7"/>
        <v>7207.950000000001</v>
      </c>
      <c r="F54" s="19">
        <v>7165.5</v>
      </c>
      <c r="G54" s="19"/>
      <c r="H54" s="19"/>
      <c r="I54" s="20">
        <f t="shared" si="8"/>
        <v>42.45000000000073</v>
      </c>
      <c r="J54" s="18">
        <f aca="true" t="shared" si="9" ref="J54:J58">J53+I54</f>
        <v>89.35000000000073</v>
      </c>
    </row>
    <row r="55" spans="3:10" ht="15.75">
      <c r="C55" s="16" t="s">
        <v>37</v>
      </c>
      <c r="D55" s="17">
        <v>9383.7</v>
      </c>
      <c r="E55" s="18">
        <f t="shared" si="7"/>
        <v>7037.775000000001</v>
      </c>
      <c r="F55" s="19">
        <v>6998.8</v>
      </c>
      <c r="G55" s="19"/>
      <c r="H55" s="19"/>
      <c r="I55" s="20">
        <f t="shared" si="8"/>
        <v>38.975000000000364</v>
      </c>
      <c r="J55" s="18">
        <f t="shared" si="9"/>
        <v>128.3250000000011</v>
      </c>
    </row>
    <row r="56" spans="3:10" ht="15.75">
      <c r="C56" s="16" t="s">
        <v>38</v>
      </c>
      <c r="D56" s="17">
        <v>9265.2</v>
      </c>
      <c r="E56" s="18">
        <f t="shared" si="7"/>
        <v>6948.900000000001</v>
      </c>
      <c r="F56" s="19">
        <v>6903.4</v>
      </c>
      <c r="G56" s="19"/>
      <c r="H56" s="19"/>
      <c r="I56" s="20">
        <f t="shared" si="8"/>
        <v>45.50000000000091</v>
      </c>
      <c r="J56" s="18">
        <f t="shared" si="9"/>
        <v>173.825000000002</v>
      </c>
    </row>
    <row r="57" spans="3:10" ht="15.75">
      <c r="C57" s="16" t="s">
        <v>39</v>
      </c>
      <c r="D57" s="17">
        <v>9674.3</v>
      </c>
      <c r="E57" s="18">
        <f t="shared" si="7"/>
        <v>7255.724999999999</v>
      </c>
      <c r="F57" s="19">
        <v>7219.1</v>
      </c>
      <c r="G57" s="19"/>
      <c r="H57" s="19"/>
      <c r="I57" s="20">
        <f t="shared" si="8"/>
        <v>36.62499999999909</v>
      </c>
      <c r="J57" s="18">
        <f t="shared" si="9"/>
        <v>210.4500000000011</v>
      </c>
    </row>
    <row r="58" spans="2:10" ht="15.75">
      <c r="B58" t="s">
        <v>40</v>
      </c>
      <c r="C58" s="16" t="s">
        <v>41</v>
      </c>
      <c r="D58" s="17">
        <v>9588.6</v>
      </c>
      <c r="E58" s="18">
        <f t="shared" si="7"/>
        <v>7191.450000000001</v>
      </c>
      <c r="F58" s="11">
        <v>7193.7</v>
      </c>
      <c r="G58" s="11"/>
      <c r="H58" s="11"/>
      <c r="I58" s="21">
        <f t="shared" si="8"/>
        <v>-2.2499999999990905</v>
      </c>
      <c r="J58" s="18">
        <f t="shared" si="9"/>
        <v>208.200000000002</v>
      </c>
    </row>
    <row r="59" ht="15.75">
      <c r="C59" s="16" t="s">
        <v>42</v>
      </c>
    </row>
    <row r="60" ht="15.75">
      <c r="C60" s="16" t="s">
        <v>43</v>
      </c>
    </row>
    <row r="61" ht="15.75">
      <c r="C61" s="16" t="s">
        <v>44</v>
      </c>
    </row>
    <row r="62" ht="15.75">
      <c r="C62" s="16" t="s">
        <v>45</v>
      </c>
    </row>
    <row r="63" ht="15.75">
      <c r="C63" s="16" t="s">
        <v>46</v>
      </c>
    </row>
    <row r="64" ht="15.75">
      <c r="C64" s="16" t="s">
        <v>47</v>
      </c>
    </row>
    <row r="66" spans="3:10" ht="14.25">
      <c r="C66" s="22" t="s">
        <v>48</v>
      </c>
      <c r="D66" s="22"/>
      <c r="E66" s="22"/>
      <c r="F66" s="22"/>
      <c r="G66" s="22"/>
      <c r="H66" s="22"/>
      <c r="I66" s="22"/>
      <c r="J66" s="22"/>
    </row>
    <row r="68" ht="14.25"/>
    <row r="70" spans="3:10" ht="15">
      <c r="C70" s="12" t="s">
        <v>49</v>
      </c>
      <c r="D70" s="13" t="s">
        <v>30</v>
      </c>
      <c r="E70" s="12" t="s">
        <v>31</v>
      </c>
      <c r="F70" s="14" t="s">
        <v>32</v>
      </c>
      <c r="G70" s="14"/>
      <c r="H70" s="14"/>
      <c r="I70" s="12" t="s">
        <v>33</v>
      </c>
      <c r="J70" s="15" t="s">
        <v>34</v>
      </c>
    </row>
    <row r="71" spans="3:10" ht="15.75">
      <c r="C71" s="16" t="s">
        <v>35</v>
      </c>
      <c r="D71" s="18">
        <v>8650.9</v>
      </c>
      <c r="E71" s="18">
        <f aca="true" t="shared" si="10" ref="E71:E82">0.75*D71</f>
        <v>6488.174999999999</v>
      </c>
      <c r="F71" s="19">
        <v>6422.4</v>
      </c>
      <c r="G71" s="19"/>
      <c r="H71" s="19"/>
      <c r="I71" s="18">
        <f aca="true" t="shared" si="11" ref="I71:I82">E71-F71</f>
        <v>65.77499999999964</v>
      </c>
      <c r="J71" s="18">
        <v>65.8</v>
      </c>
    </row>
    <row r="72" spans="3:10" ht="15.75">
      <c r="C72" s="16" t="s">
        <v>36</v>
      </c>
      <c r="D72" s="18">
        <v>8614.3</v>
      </c>
      <c r="E72" s="18">
        <f t="shared" si="10"/>
        <v>6460.724999999999</v>
      </c>
      <c r="F72" s="19">
        <v>6394.8</v>
      </c>
      <c r="G72" s="19"/>
      <c r="H72" s="19"/>
      <c r="I72" s="18">
        <f t="shared" si="11"/>
        <v>65.92499999999927</v>
      </c>
      <c r="J72" s="18">
        <f aca="true" t="shared" si="12" ref="J72:J82">J71+I72</f>
        <v>131.72499999999928</v>
      </c>
    </row>
    <row r="73" spans="3:10" ht="15.75">
      <c r="C73" s="16" t="s">
        <v>37</v>
      </c>
      <c r="D73" s="18">
        <v>8624.9</v>
      </c>
      <c r="E73" s="18">
        <f t="shared" si="10"/>
        <v>6468.674999999999</v>
      </c>
      <c r="F73" s="19">
        <v>6515.4</v>
      </c>
      <c r="G73" s="19"/>
      <c r="H73" s="19"/>
      <c r="I73" s="18">
        <f t="shared" si="11"/>
        <v>-46.725000000000364</v>
      </c>
      <c r="J73" s="18">
        <f t="shared" si="12"/>
        <v>84.99999999999892</v>
      </c>
    </row>
    <row r="74" spans="3:10" ht="15.75">
      <c r="C74" s="16" t="s">
        <v>38</v>
      </c>
      <c r="D74" s="18">
        <v>9089.3</v>
      </c>
      <c r="E74" s="18">
        <f t="shared" si="10"/>
        <v>6816.974999999999</v>
      </c>
      <c r="F74" s="19">
        <v>6891.6</v>
      </c>
      <c r="G74" s="19"/>
      <c r="H74" s="19"/>
      <c r="I74" s="18">
        <f t="shared" si="11"/>
        <v>-74.62500000000091</v>
      </c>
      <c r="J74" s="18">
        <f t="shared" si="12"/>
        <v>10.37499999999801</v>
      </c>
    </row>
    <row r="75" spans="3:10" ht="15.75">
      <c r="C75" s="16" t="s">
        <v>39</v>
      </c>
      <c r="D75" s="18">
        <v>9365</v>
      </c>
      <c r="E75" s="18">
        <f t="shared" si="10"/>
        <v>7023.75</v>
      </c>
      <c r="F75" s="19">
        <v>7246.3</v>
      </c>
      <c r="G75" s="19"/>
      <c r="H75" s="19"/>
      <c r="I75" s="18">
        <f t="shared" si="11"/>
        <v>-222.55000000000018</v>
      </c>
      <c r="J75" s="18">
        <f t="shared" si="12"/>
        <v>-212.17500000000217</v>
      </c>
    </row>
    <row r="76" spans="3:10" ht="15.75">
      <c r="C76" s="16" t="s">
        <v>41</v>
      </c>
      <c r="D76" s="18">
        <v>9050.2</v>
      </c>
      <c r="E76" s="18">
        <f t="shared" si="10"/>
        <v>6787.650000000001</v>
      </c>
      <c r="F76" s="19">
        <v>7784.1</v>
      </c>
      <c r="G76" s="19"/>
      <c r="H76" s="19"/>
      <c r="I76" s="18">
        <f t="shared" si="11"/>
        <v>-996.4499999999998</v>
      </c>
      <c r="J76" s="18">
        <f t="shared" si="12"/>
        <v>-1208.625000000002</v>
      </c>
    </row>
    <row r="77" spans="3:10" ht="15.75">
      <c r="C77" s="16" t="s">
        <v>42</v>
      </c>
      <c r="D77" s="18">
        <v>9568.9</v>
      </c>
      <c r="E77" s="18">
        <f t="shared" si="10"/>
        <v>7176.674999999999</v>
      </c>
      <c r="F77" s="19">
        <v>7171.3</v>
      </c>
      <c r="G77" s="19"/>
      <c r="H77" s="19"/>
      <c r="I77" s="18">
        <f t="shared" si="11"/>
        <v>5.3749999999990905</v>
      </c>
      <c r="J77" s="18">
        <f t="shared" si="12"/>
        <v>-1203.250000000003</v>
      </c>
    </row>
    <row r="78" spans="3:10" ht="15.75">
      <c r="C78" s="16" t="s">
        <v>43</v>
      </c>
      <c r="D78" s="18">
        <v>9534</v>
      </c>
      <c r="E78" s="18">
        <f t="shared" si="10"/>
        <v>7150.5</v>
      </c>
      <c r="F78" s="19">
        <v>7170.2</v>
      </c>
      <c r="G78" s="19"/>
      <c r="H78" s="19"/>
      <c r="I78" s="18">
        <f t="shared" si="11"/>
        <v>-19.699999999999818</v>
      </c>
      <c r="J78" s="18">
        <f t="shared" si="12"/>
        <v>-1222.9500000000028</v>
      </c>
    </row>
    <row r="79" spans="3:10" ht="15.75">
      <c r="C79" s="16" t="s">
        <v>44</v>
      </c>
      <c r="D79" s="18">
        <v>10055.2</v>
      </c>
      <c r="E79" s="18">
        <f t="shared" si="10"/>
        <v>7541.400000000001</v>
      </c>
      <c r="F79" s="19">
        <v>7759.7</v>
      </c>
      <c r="G79" s="19"/>
      <c r="H79" s="19"/>
      <c r="I79" s="18">
        <f t="shared" si="11"/>
        <v>-218.29999999999927</v>
      </c>
      <c r="J79" s="18">
        <f t="shared" si="12"/>
        <v>-1441.250000000002</v>
      </c>
    </row>
    <row r="80" spans="3:10" ht="15.75">
      <c r="C80" s="16" t="s">
        <v>45</v>
      </c>
      <c r="D80" s="18">
        <v>9905.1</v>
      </c>
      <c r="E80" s="18">
        <f t="shared" si="10"/>
        <v>7428.825000000001</v>
      </c>
      <c r="F80" s="19">
        <v>7401</v>
      </c>
      <c r="G80" s="19"/>
      <c r="H80" s="19"/>
      <c r="I80" s="18">
        <f t="shared" si="11"/>
        <v>27.825000000000728</v>
      </c>
      <c r="J80" s="18">
        <f t="shared" si="12"/>
        <v>-1413.4250000000013</v>
      </c>
    </row>
    <row r="81" spans="3:10" ht="15.75">
      <c r="C81" s="16" t="s">
        <v>46</v>
      </c>
      <c r="D81" s="18">
        <v>9575.4</v>
      </c>
      <c r="E81" s="18">
        <f t="shared" si="10"/>
        <v>7181.549999999999</v>
      </c>
      <c r="F81" s="19">
        <v>7152.9</v>
      </c>
      <c r="G81" s="19"/>
      <c r="H81" s="19"/>
      <c r="I81" s="18">
        <f t="shared" si="11"/>
        <v>28.649999999999636</v>
      </c>
      <c r="J81" s="18">
        <f t="shared" si="12"/>
        <v>-1384.7750000000017</v>
      </c>
    </row>
    <row r="82" spans="3:10" ht="15.75">
      <c r="C82" s="16" t="s">
        <v>47</v>
      </c>
      <c r="D82" s="18">
        <v>10669.4</v>
      </c>
      <c r="E82" s="18">
        <f t="shared" si="10"/>
        <v>8002.049999999999</v>
      </c>
      <c r="F82" s="19">
        <v>7977.4</v>
      </c>
      <c r="G82" s="19"/>
      <c r="H82" s="19"/>
      <c r="I82" s="18">
        <f t="shared" si="11"/>
        <v>24.649999999999636</v>
      </c>
      <c r="J82" s="18">
        <f t="shared" si="12"/>
        <v>-1360.125000000002</v>
      </c>
    </row>
    <row r="83" ht="14.25"/>
  </sheetData>
  <sheetProtection selectLockedCells="1" selectUnlockedCells="1"/>
  <mergeCells count="28">
    <mergeCell ref="B2:C2"/>
    <mergeCell ref="D2:E2"/>
    <mergeCell ref="G2:H2"/>
    <mergeCell ref="J2:K2"/>
    <mergeCell ref="H18:I19"/>
    <mergeCell ref="C48:I48"/>
    <mergeCell ref="E50:F50"/>
    <mergeCell ref="F52:H52"/>
    <mergeCell ref="F53:H53"/>
    <mergeCell ref="F54:H54"/>
    <mergeCell ref="F55:H55"/>
    <mergeCell ref="F56:H56"/>
    <mergeCell ref="F57:H57"/>
    <mergeCell ref="F58:H58"/>
    <mergeCell ref="C66:J66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</mergeCells>
  <printOptions/>
  <pageMargins left="0.3625" right="0.4798611111111111" top="0.78125" bottom="0.5034722222222222" header="0.5159722222222223" footer="0.23819444444444443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rowBreaks count="3" manualBreakCount="3">
    <brk id="20" max="255" man="1"/>
    <brk id="46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Miraglia</dc:creator>
  <cp:keywords/>
  <dc:description/>
  <cp:lastModifiedBy/>
  <dcterms:created xsi:type="dcterms:W3CDTF">2014-05-22T17:43:31Z</dcterms:created>
  <dcterms:modified xsi:type="dcterms:W3CDTF">2014-07-19T23:56:46Z</dcterms:modified>
  <cp:category/>
  <cp:version/>
  <cp:contentType/>
  <cp:contentStatus/>
  <cp:revision>53</cp:revision>
</cp:coreProperties>
</file>